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To Do/Schule/RgORg 23 AKG/Schuljahr 17:18/Informatik 5. Klasse/20 - Tabellenkalkulation III (Funktionen)/"/>
    </mc:Choice>
  </mc:AlternateContent>
  <xr:revisionPtr revIDLastSave="0" documentId="12_ncr:500000_{2C51C329-2422-BE4B-A943-ED261D69387D}" xr6:coauthVersionLast="31" xr6:coauthVersionMax="31" xr10:uidLastSave="{00000000-0000-0000-0000-000000000000}"/>
  <bookViews>
    <workbookView xWindow="25600" yWindow="440" windowWidth="25600" windowHeight="27040" xr2:uid="{00000000-000D-0000-FFFF-FFFF00000000}"/>
  </bookViews>
  <sheets>
    <sheet name="Bevölkerung" sheetId="1" r:id="rId1"/>
    <sheet name="Zinsen" sheetId="2" r:id="rId2"/>
    <sheet name="Pepi" sheetId="3" r:id="rId3"/>
    <sheet name="Wohnen" sheetId="4" r:id="rId4"/>
    <sheet name="Leichtathletik" sheetId="5" r:id="rId5"/>
    <sheet name="KFZ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3" i="6"/>
  <c r="E4" i="6" l="1"/>
  <c r="E5" i="6"/>
  <c r="E6" i="6"/>
  <c r="E7" i="6"/>
  <c r="E3" i="6"/>
  <c r="D4" i="4" l="1"/>
  <c r="D5" i="4"/>
  <c r="D6" i="4"/>
  <c r="D7" i="4"/>
  <c r="D8" i="4"/>
  <c r="D3" i="4"/>
  <c r="D4" i="6" l="1"/>
  <c r="D5" i="6"/>
  <c r="D6" i="6"/>
  <c r="D7" i="6"/>
  <c r="D3" i="6"/>
  <c r="F4" i="5"/>
  <c r="F5" i="5"/>
  <c r="F6" i="5"/>
  <c r="F7" i="5"/>
  <c r="F8" i="5"/>
  <c r="F9" i="5"/>
  <c r="F10" i="5"/>
  <c r="F3" i="5"/>
  <c r="E4" i="5"/>
  <c r="E5" i="5"/>
  <c r="E6" i="5"/>
  <c r="E7" i="5"/>
  <c r="E8" i="5"/>
  <c r="E9" i="5"/>
  <c r="E10" i="5"/>
  <c r="E3" i="5"/>
  <c r="F4" i="4"/>
  <c r="F5" i="4"/>
  <c r="F6" i="4"/>
  <c r="F7" i="4"/>
  <c r="F8" i="4"/>
  <c r="F3" i="4"/>
  <c r="F4" i="3"/>
  <c r="F5" i="3"/>
  <c r="F6" i="3"/>
  <c r="F3" i="3"/>
  <c r="E4" i="3"/>
  <c r="E5" i="3"/>
  <c r="E6" i="3"/>
  <c r="E3" i="3"/>
  <c r="C4" i="3"/>
  <c r="C5" i="3"/>
  <c r="C6" i="3"/>
  <c r="C3" i="3"/>
  <c r="D4" i="2"/>
  <c r="D5" i="2"/>
  <c r="D6" i="2"/>
  <c r="D3" i="2"/>
  <c r="C4" i="2"/>
  <c r="C5" i="2"/>
  <c r="E5" i="2" s="1"/>
  <c r="C6" i="2"/>
  <c r="E6" i="2" s="1"/>
  <c r="C3" i="2"/>
  <c r="E4" i="2"/>
  <c r="E3" i="2"/>
  <c r="G4" i="1"/>
  <c r="G5" i="1"/>
  <c r="G6" i="1"/>
  <c r="G3" i="1"/>
  <c r="D4" i="1"/>
  <c r="D5" i="1"/>
  <c r="D6" i="1"/>
  <c r="D3" i="1"/>
</calcChain>
</file>

<file path=xl/sharedStrings.xml><?xml version="1.0" encoding="utf-8"?>
<sst xmlns="http://schemas.openxmlformats.org/spreadsheetml/2006/main" count="75" uniqueCount="72">
  <si>
    <t>Bevölkerungsstatistik</t>
  </si>
  <si>
    <t>Ort</t>
  </si>
  <si>
    <t>Frauen</t>
  </si>
  <si>
    <t>Männer</t>
  </si>
  <si>
    <t>&gt; 100.000</t>
  </si>
  <si>
    <t>Todesfälle</t>
  </si>
  <si>
    <t>Geburten</t>
  </si>
  <si>
    <t>Veränderung</t>
  </si>
  <si>
    <t>A</t>
  </si>
  <si>
    <t>C</t>
  </si>
  <si>
    <t>D</t>
  </si>
  <si>
    <t>B</t>
  </si>
  <si>
    <t>Zinsberechnung</t>
  </si>
  <si>
    <t>Name</t>
  </si>
  <si>
    <t>Guthaben</t>
  </si>
  <si>
    <t>Zinssatz</t>
  </si>
  <si>
    <t>Zinswert</t>
  </si>
  <si>
    <t>Guthaben neu</t>
  </si>
  <si>
    <t>Brunner</t>
  </si>
  <si>
    <t>Zinner</t>
  </si>
  <si>
    <t>Freimann</t>
  </si>
  <si>
    <t>Schmidt</t>
  </si>
  <si>
    <t>Pepi's Maroni-Standln</t>
  </si>
  <si>
    <t>Pepi 1</t>
  </si>
  <si>
    <t>Pepi 2</t>
  </si>
  <si>
    <t>Pepi 3</t>
  </si>
  <si>
    <t>Pepi 4</t>
  </si>
  <si>
    <t>Maroni</t>
  </si>
  <si>
    <t>Maroniumsatz</t>
  </si>
  <si>
    <t>Langos</t>
  </si>
  <si>
    <t>Langosumsatz</t>
  </si>
  <si>
    <t>Erfolg</t>
  </si>
  <si>
    <t>Wohnen</t>
  </si>
  <si>
    <t>€ / Jahr</t>
  </si>
  <si>
    <t>Kinder</t>
  </si>
  <si>
    <t>Beihilfe</t>
  </si>
  <si>
    <t>Bewohner</t>
  </si>
  <si>
    <t>Familie</t>
  </si>
  <si>
    <t>Krammer</t>
  </si>
  <si>
    <t>Lettner</t>
  </si>
  <si>
    <t>Jason</t>
  </si>
  <si>
    <t>Loos</t>
  </si>
  <si>
    <t>Töbinger</t>
  </si>
  <si>
    <t>Gutmann</t>
  </si>
  <si>
    <t>Leichtathletik</t>
  </si>
  <si>
    <t>100m</t>
  </si>
  <si>
    <t>Hoch</t>
  </si>
  <si>
    <t>Alter</t>
  </si>
  <si>
    <t>Leistung</t>
  </si>
  <si>
    <t>Fördern</t>
  </si>
  <si>
    <t>Susanne</t>
  </si>
  <si>
    <t>Georg</t>
  </si>
  <si>
    <t>Hannes</t>
  </si>
  <si>
    <t>Stefan</t>
  </si>
  <si>
    <t>Claudia</t>
  </si>
  <si>
    <t>Erwin</t>
  </si>
  <si>
    <t>Willi</t>
  </si>
  <si>
    <t>Silvia</t>
  </si>
  <si>
    <t>KFZ-Daten</t>
  </si>
  <si>
    <t>Marke</t>
  </si>
  <si>
    <t>PS</t>
  </si>
  <si>
    <t>Hubraum</t>
  </si>
  <si>
    <t>Benzin</t>
  </si>
  <si>
    <t>€ / Liter</t>
  </si>
  <si>
    <t>km</t>
  </si>
  <si>
    <t>l / 100km</t>
  </si>
  <si>
    <t>Kosten</t>
  </si>
  <si>
    <t>Volkswagen</t>
  </si>
  <si>
    <t>BMW</t>
  </si>
  <si>
    <t>Mercedes</t>
  </si>
  <si>
    <t>Seat</t>
  </si>
  <si>
    <t>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</si>
</sst>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0.0"/>
    <numFmt numFmtId="166" formatCode="#,##0.00\ &quot;€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2" fontId="6" fillId="0" borderId="1" xfId="0" applyNumberFormat="1" applyFont="1" applyBorder="1"/>
    <xf numFmtId="2" fontId="0" fillId="0" borderId="1" xfId="0" applyNumberFormat="1" applyBorder="1"/>
    <xf numFmtId="165" fontId="6" fillId="0" borderId="1" xfId="0" applyNumberFormat="1" applyFont="1" applyBorder="1"/>
    <xf numFmtId="165" fontId="0" fillId="0" borderId="1" xfId="0" applyNumberFormat="1" applyBorder="1"/>
    <xf numFmtId="1" fontId="6" fillId="0" borderId="1" xfId="0" applyNumberFormat="1" applyFont="1" applyBorder="1"/>
    <xf numFmtId="0" fontId="0" fillId="0" borderId="0" xfId="0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9" fontId="7" fillId="0" borderId="1" xfId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0" fillId="0" borderId="0" xfId="0" applyNumberFormat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Normal="100" workbookViewId="0">
      <selection sqref="A1:G1"/>
    </sheetView>
  </sheetViews>
  <sheetFormatPr baseColWidth="10" defaultRowHeight="16" x14ac:dyDescent="0.2"/>
  <cols>
    <col min="7" max="7" width="14.83203125" customWidth="1"/>
  </cols>
  <sheetData>
    <row r="1" spans="1:7" ht="21" x14ac:dyDescent="0.25">
      <c r="A1" s="27" t="s">
        <v>0</v>
      </c>
      <c r="B1" s="27"/>
      <c r="C1" s="27"/>
      <c r="D1" s="27"/>
      <c r="E1" s="27"/>
      <c r="F1" s="27"/>
      <c r="G1" s="27"/>
    </row>
    <row r="2" spans="1:7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x14ac:dyDescent="0.2">
      <c r="A3" s="4" t="s">
        <v>8</v>
      </c>
      <c r="B3" s="3">
        <v>34210</v>
      </c>
      <c r="C3" s="3">
        <v>35429</v>
      </c>
      <c r="D3" s="22" t="str">
        <f>IF(SUM(B3:C3)&gt;100000,"JA","")</f>
        <v/>
      </c>
      <c r="E3" s="3">
        <v>988</v>
      </c>
      <c r="F3" s="3">
        <v>1001</v>
      </c>
      <c r="G3" s="22" t="str">
        <f>IF(F3&gt;E3,"Zunahme","Rückgang")</f>
        <v>Zunahme</v>
      </c>
    </row>
    <row r="4" spans="1:7" x14ac:dyDescent="0.2">
      <c r="A4" s="4" t="s">
        <v>11</v>
      </c>
      <c r="B4" s="3">
        <v>53068</v>
      </c>
      <c r="C4" s="3">
        <v>50143</v>
      </c>
      <c r="D4" s="22" t="str">
        <f t="shared" ref="D4:D6" si="0">IF(SUM(B4:C4)&gt;100000,"JA","")</f>
        <v>JA</v>
      </c>
      <c r="E4" s="3">
        <v>1233</v>
      </c>
      <c r="F4" s="3">
        <v>1169</v>
      </c>
      <c r="G4" s="22" t="str">
        <f t="shared" ref="G4:G6" si="1">IF(F4&gt;E4,"Zunahme","Rückgang")</f>
        <v>Rückgang</v>
      </c>
    </row>
    <row r="5" spans="1:7" x14ac:dyDescent="0.2">
      <c r="A5" s="4" t="s">
        <v>9</v>
      </c>
      <c r="B5" s="3">
        <v>84652</v>
      </c>
      <c r="C5" s="3">
        <v>79653</v>
      </c>
      <c r="D5" s="22" t="str">
        <f t="shared" si="0"/>
        <v>JA</v>
      </c>
      <c r="E5" s="3">
        <v>2402</v>
      </c>
      <c r="F5" s="3">
        <v>2438</v>
      </c>
      <c r="G5" s="22" t="str">
        <f t="shared" si="1"/>
        <v>Zunahme</v>
      </c>
    </row>
    <row r="6" spans="1:7" x14ac:dyDescent="0.2">
      <c r="A6" s="4" t="s">
        <v>10</v>
      </c>
      <c r="B6" s="3">
        <v>66177</v>
      </c>
      <c r="C6" s="3">
        <v>68325</v>
      </c>
      <c r="D6" s="22" t="str">
        <f t="shared" si="0"/>
        <v>JA</v>
      </c>
      <c r="E6" s="3">
        <v>1387</v>
      </c>
      <c r="F6" s="3">
        <v>1395</v>
      </c>
      <c r="G6" s="22" t="str">
        <f t="shared" si="1"/>
        <v>Zunahme</v>
      </c>
    </row>
  </sheetData>
  <mergeCells count="1">
    <mergeCell ref="A1:G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"/>
  <sheetViews>
    <sheetView zoomScaleNormal="100" workbookViewId="0">
      <selection sqref="A1:E1"/>
    </sheetView>
  </sheetViews>
  <sheetFormatPr baseColWidth="10" defaultRowHeight="16" x14ac:dyDescent="0.2"/>
  <cols>
    <col min="5" max="5" width="15.6640625" customWidth="1"/>
  </cols>
  <sheetData>
    <row r="1" spans="1:5" ht="21" x14ac:dyDescent="0.25">
      <c r="A1" s="27" t="s">
        <v>12</v>
      </c>
      <c r="B1" s="27"/>
      <c r="C1" s="27"/>
      <c r="D1" s="27"/>
      <c r="E1" s="27"/>
    </row>
    <row r="2" spans="1:5" x14ac:dyDescent="0.2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</row>
    <row r="3" spans="1:5" x14ac:dyDescent="0.2">
      <c r="A3" s="4" t="s">
        <v>18</v>
      </c>
      <c r="B3" s="5">
        <v>17845</v>
      </c>
      <c r="C3" s="24" t="str">
        <f>IF(B3&gt;10000,"2,5%","1,75%")</f>
        <v>2,5%</v>
      </c>
      <c r="D3" s="23">
        <f>B3*C3</f>
        <v>446.125</v>
      </c>
      <c r="E3" s="23">
        <f>B3+D3</f>
        <v>18291.125</v>
      </c>
    </row>
    <row r="4" spans="1:5" x14ac:dyDescent="0.2">
      <c r="A4" s="4" t="s">
        <v>19</v>
      </c>
      <c r="B4" s="5">
        <v>13680</v>
      </c>
      <c r="C4" s="24" t="str">
        <f t="shared" ref="C4:C6" si="0">IF(B4&gt;10000,"2,5%","1,75%")</f>
        <v>2,5%</v>
      </c>
      <c r="D4" s="23">
        <f t="shared" ref="D4:D6" si="1">B4*C4</f>
        <v>342</v>
      </c>
      <c r="E4" s="23">
        <f t="shared" ref="E4:E6" si="2">B4+D4</f>
        <v>14022</v>
      </c>
    </row>
    <row r="5" spans="1:5" x14ac:dyDescent="0.2">
      <c r="A5" s="4" t="s">
        <v>20</v>
      </c>
      <c r="B5" s="5">
        <v>5454</v>
      </c>
      <c r="C5" s="24" t="str">
        <f t="shared" si="0"/>
        <v>1,75%</v>
      </c>
      <c r="D5" s="23">
        <f t="shared" si="1"/>
        <v>95.445000000000007</v>
      </c>
      <c r="E5" s="23">
        <f t="shared" si="2"/>
        <v>5549.4449999999997</v>
      </c>
    </row>
    <row r="6" spans="1:5" x14ac:dyDescent="0.2">
      <c r="A6" s="4" t="s">
        <v>21</v>
      </c>
      <c r="B6" s="5">
        <v>1840</v>
      </c>
      <c r="C6" s="24" t="str">
        <f t="shared" si="0"/>
        <v>1,75%</v>
      </c>
      <c r="D6" s="23">
        <f t="shared" si="1"/>
        <v>32.200000000000003</v>
      </c>
      <c r="E6" s="23">
        <f t="shared" si="2"/>
        <v>1872.2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zoomScaleNormal="100" workbookViewId="0">
      <selection sqref="A1:F1"/>
    </sheetView>
  </sheetViews>
  <sheetFormatPr baseColWidth="10" defaultRowHeight="16" x14ac:dyDescent="0.2"/>
  <cols>
    <col min="3" max="3" width="13" bestFit="1" customWidth="1"/>
    <col min="5" max="5" width="12.83203125" bestFit="1" customWidth="1"/>
  </cols>
  <sheetData>
    <row r="1" spans="1:6" ht="21" x14ac:dyDescent="0.25">
      <c r="A1" s="27" t="s">
        <v>22</v>
      </c>
      <c r="B1" s="27"/>
      <c r="C1" s="27"/>
      <c r="D1" s="27"/>
      <c r="E1" s="27"/>
      <c r="F1" s="27"/>
    </row>
    <row r="2" spans="1:6" x14ac:dyDescent="0.2">
      <c r="A2" s="2" t="s">
        <v>13</v>
      </c>
      <c r="B2" s="2" t="s">
        <v>27</v>
      </c>
      <c r="C2" s="2" t="s">
        <v>28</v>
      </c>
      <c r="D2" s="2" t="s">
        <v>29</v>
      </c>
      <c r="E2" s="2" t="s">
        <v>30</v>
      </c>
      <c r="F2" s="6" t="s">
        <v>31</v>
      </c>
    </row>
    <row r="3" spans="1:6" x14ac:dyDescent="0.2">
      <c r="A3" s="4" t="s">
        <v>23</v>
      </c>
      <c r="B3" s="3">
        <v>759</v>
      </c>
      <c r="C3" s="23">
        <f>B3*0.2</f>
        <v>151.80000000000001</v>
      </c>
      <c r="D3" s="3">
        <v>67</v>
      </c>
      <c r="E3" s="23">
        <f>D3*1.5</f>
        <v>100.5</v>
      </c>
      <c r="F3" s="22" t="str">
        <f>IF(SUM(C3,E3)&gt;300,"Gut","Schlecht")</f>
        <v>Schlecht</v>
      </c>
    </row>
    <row r="4" spans="1:6" x14ac:dyDescent="0.2">
      <c r="A4" s="4" t="s">
        <v>24</v>
      </c>
      <c r="B4" s="3">
        <v>1090</v>
      </c>
      <c r="C4" s="23">
        <f t="shared" ref="C4:C6" si="0">B4*0.2</f>
        <v>218</v>
      </c>
      <c r="D4" s="3">
        <v>101</v>
      </c>
      <c r="E4" s="23">
        <f t="shared" ref="E4:E6" si="1">D4*1.5</f>
        <v>151.5</v>
      </c>
      <c r="F4" s="22" t="str">
        <f t="shared" ref="F4:F6" si="2">IF(SUM(C4,E4)&gt;300,"Gut","Schlecht")</f>
        <v>Gut</v>
      </c>
    </row>
    <row r="5" spans="1:6" x14ac:dyDescent="0.2">
      <c r="A5" s="4" t="s">
        <v>25</v>
      </c>
      <c r="B5" s="3">
        <v>622</v>
      </c>
      <c r="C5" s="23">
        <f t="shared" si="0"/>
        <v>124.4</v>
      </c>
      <c r="D5" s="3">
        <v>93</v>
      </c>
      <c r="E5" s="23">
        <f t="shared" si="1"/>
        <v>139.5</v>
      </c>
      <c r="F5" s="22" t="str">
        <f t="shared" si="2"/>
        <v>Schlecht</v>
      </c>
    </row>
    <row r="6" spans="1:6" x14ac:dyDescent="0.2">
      <c r="A6" s="4" t="s">
        <v>26</v>
      </c>
      <c r="B6" s="3">
        <v>893</v>
      </c>
      <c r="C6" s="23">
        <f t="shared" si="0"/>
        <v>178.60000000000002</v>
      </c>
      <c r="D6" s="3">
        <v>132</v>
      </c>
      <c r="E6" s="23">
        <f t="shared" si="1"/>
        <v>198</v>
      </c>
      <c r="F6" s="22" t="str">
        <f t="shared" si="2"/>
        <v>Gut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zoomScaleNormal="100" workbookViewId="0">
      <selection sqref="A1:F1"/>
    </sheetView>
  </sheetViews>
  <sheetFormatPr baseColWidth="10" defaultRowHeight="16" x14ac:dyDescent="0.2"/>
  <sheetData>
    <row r="1" spans="1:6" ht="21" x14ac:dyDescent="0.25">
      <c r="A1" s="27" t="s">
        <v>32</v>
      </c>
      <c r="B1" s="27"/>
      <c r="C1" s="27"/>
      <c r="D1" s="27"/>
      <c r="E1" s="27"/>
      <c r="F1" s="27"/>
    </row>
    <row r="2" spans="1:6" x14ac:dyDescent="0.2">
      <c r="A2" s="2" t="s">
        <v>13</v>
      </c>
      <c r="B2" s="2" t="s">
        <v>33</v>
      </c>
      <c r="C2" s="2" t="s">
        <v>34</v>
      </c>
      <c r="D2" s="2" t="s">
        <v>35</v>
      </c>
      <c r="E2" s="2" t="s">
        <v>36</v>
      </c>
      <c r="F2" s="6" t="s">
        <v>37</v>
      </c>
    </row>
    <row r="3" spans="1:6" x14ac:dyDescent="0.2">
      <c r="A3" s="4" t="s">
        <v>38</v>
      </c>
      <c r="B3" s="5">
        <v>19290</v>
      </c>
      <c r="C3" s="8">
        <v>2</v>
      </c>
      <c r="D3" s="23">
        <f>IF(AND(B3&lt;20000,C3&gt;=1),C3*500,"0 €")</f>
        <v>1000</v>
      </c>
      <c r="E3" s="8">
        <v>4</v>
      </c>
      <c r="F3" s="22" t="str">
        <f>IF(OR(C3&gt;3,E3&gt;6),"GROSS","")</f>
        <v/>
      </c>
    </row>
    <row r="4" spans="1:6" x14ac:dyDescent="0.2">
      <c r="A4" s="4" t="s">
        <v>39</v>
      </c>
      <c r="B4" s="5">
        <v>63800</v>
      </c>
      <c r="C4" s="8">
        <v>5</v>
      </c>
      <c r="D4" s="23" t="str">
        <f t="shared" ref="D4:D8" si="0">IF(AND(B4&lt;20000,C4&gt;=1),C4*500,"0 €")</f>
        <v>0 €</v>
      </c>
      <c r="E4" s="8">
        <v>7</v>
      </c>
      <c r="F4" s="22" t="str">
        <f t="shared" ref="F4:F8" si="1">IF(OR(C4&gt;3,E4&gt;6),"GROSS","")</f>
        <v>GROSS</v>
      </c>
    </row>
    <row r="5" spans="1:6" x14ac:dyDescent="0.2">
      <c r="A5" s="4" t="s">
        <v>40</v>
      </c>
      <c r="B5" s="5">
        <v>19600</v>
      </c>
      <c r="C5" s="8">
        <v>1</v>
      </c>
      <c r="D5" s="23">
        <f t="shared" si="0"/>
        <v>500</v>
      </c>
      <c r="E5" s="8">
        <v>4</v>
      </c>
      <c r="F5" s="22" t="str">
        <f t="shared" si="1"/>
        <v/>
      </c>
    </row>
    <row r="6" spans="1:6" x14ac:dyDescent="0.2">
      <c r="A6" s="4" t="s">
        <v>41</v>
      </c>
      <c r="B6" s="5">
        <v>42450</v>
      </c>
      <c r="C6" s="8">
        <v>3</v>
      </c>
      <c r="D6" s="23" t="str">
        <f t="shared" si="0"/>
        <v>0 €</v>
      </c>
      <c r="E6" s="8">
        <v>6</v>
      </c>
      <c r="F6" s="22" t="str">
        <f t="shared" si="1"/>
        <v/>
      </c>
    </row>
    <row r="7" spans="1:6" x14ac:dyDescent="0.2">
      <c r="A7" s="9" t="s">
        <v>42</v>
      </c>
      <c r="B7" s="10">
        <v>24980</v>
      </c>
      <c r="C7" s="11">
        <v>4</v>
      </c>
      <c r="D7" s="23" t="str">
        <f t="shared" si="0"/>
        <v>0 €</v>
      </c>
      <c r="E7" s="11">
        <v>6</v>
      </c>
      <c r="F7" s="22" t="str">
        <f t="shared" si="1"/>
        <v>GROSS</v>
      </c>
    </row>
    <row r="8" spans="1:6" x14ac:dyDescent="0.2">
      <c r="A8" s="9" t="s">
        <v>43</v>
      </c>
      <c r="B8" s="10">
        <v>36580</v>
      </c>
      <c r="C8" s="11">
        <v>4</v>
      </c>
      <c r="D8" s="23" t="str">
        <f t="shared" si="0"/>
        <v>0 €</v>
      </c>
      <c r="E8" s="11">
        <v>4</v>
      </c>
      <c r="F8" s="22" t="str">
        <f t="shared" si="1"/>
        <v>GROSS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zoomScaleNormal="100" workbookViewId="0">
      <selection sqref="A1:F1"/>
    </sheetView>
  </sheetViews>
  <sheetFormatPr baseColWidth="10" defaultRowHeight="16" x14ac:dyDescent="0.2"/>
  <cols>
    <col min="6" max="6" width="13.5" customWidth="1"/>
  </cols>
  <sheetData>
    <row r="1" spans="1:6" ht="21" x14ac:dyDescent="0.25">
      <c r="A1" s="28" t="s">
        <v>44</v>
      </c>
      <c r="B1" s="28"/>
      <c r="C1" s="28"/>
      <c r="D1" s="28"/>
      <c r="E1" s="28"/>
      <c r="F1" s="28"/>
    </row>
    <row r="2" spans="1:6" x14ac:dyDescent="0.2">
      <c r="A2" s="12" t="s">
        <v>13</v>
      </c>
      <c r="B2" s="12" t="s">
        <v>45</v>
      </c>
      <c r="C2" s="12" t="s">
        <v>46</v>
      </c>
      <c r="D2" s="12" t="s">
        <v>47</v>
      </c>
      <c r="E2" s="12" t="s">
        <v>48</v>
      </c>
      <c r="F2" s="13" t="s">
        <v>49</v>
      </c>
    </row>
    <row r="3" spans="1:6" x14ac:dyDescent="0.2">
      <c r="A3" s="14" t="s">
        <v>50</v>
      </c>
      <c r="B3" s="18">
        <v>13.2</v>
      </c>
      <c r="C3" s="16">
        <v>1.45</v>
      </c>
      <c r="D3" s="20">
        <v>14</v>
      </c>
      <c r="E3" s="23" t="str">
        <f>IF(OR(B3&lt;13.5,C3&gt;1.5),"GUT","")</f>
        <v>GUT</v>
      </c>
      <c r="F3" s="22" t="str">
        <f>IF(AND(D3&lt;18,B3&lt;12),"FÖRDERUNG","")</f>
        <v/>
      </c>
    </row>
    <row r="4" spans="1:6" x14ac:dyDescent="0.2">
      <c r="A4" s="14" t="s">
        <v>51</v>
      </c>
      <c r="B4" s="18">
        <v>13.4</v>
      </c>
      <c r="C4" s="16">
        <v>1.43</v>
      </c>
      <c r="D4" s="20">
        <v>13</v>
      </c>
      <c r="E4" s="23" t="str">
        <f t="shared" ref="E4:E10" si="0">IF(OR(B4&lt;13.5,C4&gt;1.5),"GUT","")</f>
        <v>GUT</v>
      </c>
      <c r="F4" s="22" t="str">
        <f t="shared" ref="F4:F10" si="1">IF(AND(D4&lt;18,B4&lt;12),"FÖRDERUNG","")</f>
        <v/>
      </c>
    </row>
    <row r="5" spans="1:6" x14ac:dyDescent="0.2">
      <c r="A5" s="14" t="s">
        <v>52</v>
      </c>
      <c r="B5" s="18">
        <v>12.3</v>
      </c>
      <c r="C5" s="16">
        <v>1.68</v>
      </c>
      <c r="D5" s="20">
        <v>16</v>
      </c>
      <c r="E5" s="23" t="str">
        <f t="shared" si="0"/>
        <v>GUT</v>
      </c>
      <c r="F5" s="22" t="str">
        <f t="shared" si="1"/>
        <v/>
      </c>
    </row>
    <row r="6" spans="1:6" x14ac:dyDescent="0.2">
      <c r="A6" s="14" t="s">
        <v>53</v>
      </c>
      <c r="B6" s="18">
        <v>11.7</v>
      </c>
      <c r="C6" s="16">
        <v>1.79</v>
      </c>
      <c r="D6" s="20">
        <v>16</v>
      </c>
      <c r="E6" s="23" t="str">
        <f t="shared" si="0"/>
        <v>GUT</v>
      </c>
      <c r="F6" s="22" t="str">
        <f t="shared" si="1"/>
        <v>FÖRDERUNG</v>
      </c>
    </row>
    <row r="7" spans="1:6" x14ac:dyDescent="0.2">
      <c r="A7" s="15" t="s">
        <v>54</v>
      </c>
      <c r="B7" s="19">
        <v>12.8</v>
      </c>
      <c r="C7" s="17">
        <v>1.55</v>
      </c>
      <c r="D7" s="7">
        <v>17</v>
      </c>
      <c r="E7" s="23" t="str">
        <f t="shared" si="0"/>
        <v>GUT</v>
      </c>
      <c r="F7" s="22" t="str">
        <f t="shared" si="1"/>
        <v/>
      </c>
    </row>
    <row r="8" spans="1:6" x14ac:dyDescent="0.2">
      <c r="A8" s="15" t="s">
        <v>55</v>
      </c>
      <c r="B8" s="19">
        <v>13.8</v>
      </c>
      <c r="C8" s="17">
        <v>1.46</v>
      </c>
      <c r="D8" s="7">
        <v>18</v>
      </c>
      <c r="E8" s="23" t="str">
        <f t="shared" si="0"/>
        <v/>
      </c>
      <c r="F8" s="22" t="str">
        <f t="shared" si="1"/>
        <v/>
      </c>
    </row>
    <row r="9" spans="1:6" x14ac:dyDescent="0.2">
      <c r="A9" s="15" t="s">
        <v>56</v>
      </c>
      <c r="B9" s="19">
        <v>11.9</v>
      </c>
      <c r="C9" s="17">
        <v>1.85</v>
      </c>
      <c r="D9" s="7">
        <v>17</v>
      </c>
      <c r="E9" s="23" t="str">
        <f t="shared" si="0"/>
        <v>GUT</v>
      </c>
      <c r="F9" s="22" t="str">
        <f t="shared" si="1"/>
        <v>FÖRDERUNG</v>
      </c>
    </row>
    <row r="10" spans="1:6" x14ac:dyDescent="0.2">
      <c r="A10" s="15" t="s">
        <v>57</v>
      </c>
      <c r="B10" s="19">
        <v>13.9</v>
      </c>
      <c r="C10" s="17">
        <v>1.41</v>
      </c>
      <c r="D10" s="7">
        <v>13</v>
      </c>
      <c r="E10" s="23" t="str">
        <f t="shared" si="0"/>
        <v/>
      </c>
      <c r="F10" s="22" t="str">
        <f t="shared" si="1"/>
        <v/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zoomScaleNormal="100" workbookViewId="0">
      <selection sqref="A1:H1"/>
    </sheetView>
  </sheetViews>
  <sheetFormatPr baseColWidth="10" defaultRowHeight="16" x14ac:dyDescent="0.2"/>
  <cols>
    <col min="1" max="1" width="12.33203125" customWidth="1"/>
    <col min="4" max="4" width="14.5" customWidth="1"/>
    <col min="8" max="8" width="13.1640625" customWidth="1"/>
  </cols>
  <sheetData>
    <row r="1" spans="1:8" ht="21" x14ac:dyDescent="0.25">
      <c r="A1" s="28" t="s">
        <v>58</v>
      </c>
      <c r="B1" s="28"/>
      <c r="C1" s="28"/>
      <c r="D1" s="28"/>
      <c r="E1" s="28"/>
      <c r="F1" s="28"/>
      <c r="G1" s="28"/>
      <c r="H1" s="28"/>
    </row>
    <row r="2" spans="1:8" x14ac:dyDescent="0.2">
      <c r="A2" s="12" t="s">
        <v>59</v>
      </c>
      <c r="B2" s="12" t="s">
        <v>60</v>
      </c>
      <c r="C2" s="12" t="s">
        <v>61</v>
      </c>
      <c r="D2" s="12" t="s">
        <v>62</v>
      </c>
      <c r="E2" s="12" t="s">
        <v>63</v>
      </c>
      <c r="F2" s="13" t="s">
        <v>64</v>
      </c>
      <c r="G2" s="13" t="s">
        <v>65</v>
      </c>
      <c r="H2" s="13" t="s">
        <v>66</v>
      </c>
    </row>
    <row r="3" spans="1:8" x14ac:dyDescent="0.2">
      <c r="A3" s="14" t="s">
        <v>67</v>
      </c>
      <c r="B3" s="20">
        <v>55</v>
      </c>
      <c r="C3" s="20">
        <v>990</v>
      </c>
      <c r="D3" s="23" t="str">
        <f>IF(AND(B3&gt;50,C3&lt;1100),"SUPER PLUS","SUPER")</f>
        <v>SUPER PLUS</v>
      </c>
      <c r="E3" s="25">
        <f>IF(D3="SUPER PLUS",0.91,IF(D3="SUPER",0.79))</f>
        <v>0.91</v>
      </c>
      <c r="F3" s="1">
        <v>12560</v>
      </c>
      <c r="G3" s="1">
        <v>6.9</v>
      </c>
      <c r="H3" s="25">
        <f>((G3/100)*F3)*E3</f>
        <v>788.64240000000007</v>
      </c>
    </row>
    <row r="4" spans="1:8" x14ac:dyDescent="0.2">
      <c r="A4" s="14" t="s">
        <v>68</v>
      </c>
      <c r="B4" s="20">
        <v>75</v>
      </c>
      <c r="C4" s="20">
        <v>1480</v>
      </c>
      <c r="D4" s="23" t="str">
        <f t="shared" ref="D4:D7" si="0">IF(AND(B4&gt;50,C4&lt;1100),"SUPER PLUS","SUPER")</f>
        <v>SUPER</v>
      </c>
      <c r="E4" s="25">
        <f t="shared" ref="E4:E7" si="1">IF(D4="SUPER PLUS",0.91,IF(D4="SUPER",0.79))</f>
        <v>0.79</v>
      </c>
      <c r="F4" s="1">
        <v>15391</v>
      </c>
      <c r="G4" s="1">
        <v>8.5</v>
      </c>
      <c r="H4" s="25">
        <f t="shared" ref="H4:H7" si="2">((G4/100)*F4)*E4</f>
        <v>1033.5056500000001</v>
      </c>
    </row>
    <row r="5" spans="1:8" x14ac:dyDescent="0.2">
      <c r="A5" s="14" t="s">
        <v>69</v>
      </c>
      <c r="B5" s="20">
        <v>143</v>
      </c>
      <c r="C5" s="20">
        <v>1984</v>
      </c>
      <c r="D5" s="23" t="str">
        <f t="shared" si="0"/>
        <v>SUPER</v>
      </c>
      <c r="E5" s="25">
        <f t="shared" si="1"/>
        <v>0.79</v>
      </c>
      <c r="F5" s="1">
        <v>16993</v>
      </c>
      <c r="G5" s="1">
        <v>11.7</v>
      </c>
      <c r="H5" s="25">
        <f t="shared" si="2"/>
        <v>1570.66299</v>
      </c>
    </row>
    <row r="6" spans="1:8" x14ac:dyDescent="0.2">
      <c r="A6" s="14" t="s">
        <v>70</v>
      </c>
      <c r="B6" s="20">
        <v>90</v>
      </c>
      <c r="C6" s="20">
        <v>1590</v>
      </c>
      <c r="D6" s="23" t="str">
        <f t="shared" si="0"/>
        <v>SUPER</v>
      </c>
      <c r="E6" s="25">
        <f t="shared" si="1"/>
        <v>0.79</v>
      </c>
      <c r="F6" s="1">
        <v>8954</v>
      </c>
      <c r="G6" s="1">
        <v>9.9</v>
      </c>
      <c r="H6" s="25">
        <f t="shared" si="2"/>
        <v>700.29234000000008</v>
      </c>
    </row>
    <row r="7" spans="1:8" x14ac:dyDescent="0.2">
      <c r="A7" s="4" t="s">
        <v>71</v>
      </c>
      <c r="B7" s="7">
        <v>40</v>
      </c>
      <c r="C7" s="7">
        <v>998</v>
      </c>
      <c r="D7" s="23" t="str">
        <f t="shared" si="0"/>
        <v>SUPER</v>
      </c>
      <c r="E7" s="25">
        <f t="shared" si="1"/>
        <v>0.79</v>
      </c>
      <c r="F7" s="1">
        <v>12342</v>
      </c>
      <c r="G7" s="1">
        <v>5.7</v>
      </c>
      <c r="H7" s="25">
        <f t="shared" si="2"/>
        <v>555.76026000000002</v>
      </c>
    </row>
    <row r="8" spans="1:8" x14ac:dyDescent="0.2">
      <c r="A8" s="21"/>
      <c r="B8" s="21"/>
      <c r="C8" s="21"/>
      <c r="D8" s="21"/>
      <c r="E8" s="21"/>
      <c r="F8" s="21"/>
      <c r="G8" s="21"/>
      <c r="H8" s="21"/>
    </row>
    <row r="14" spans="1:8" x14ac:dyDescent="0.2">
      <c r="H14" s="26"/>
    </row>
  </sheetData>
  <mergeCells count="1">
    <mergeCell ref="A1:H1"/>
  </mergeCells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Bevölkerung</vt:lpstr>
      <vt:lpstr>Zinsen</vt:lpstr>
      <vt:lpstr>Pepi</vt:lpstr>
      <vt:lpstr>Wohnen</vt:lpstr>
      <vt:lpstr>Leichtathletik</vt:lpstr>
      <vt:lpstr>KFZ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2018-03-03T15:48:02Z</dcterms:created>
  <dcterms:modified xsi:type="dcterms:W3CDTF">2018-03-15T16:30:33Z</dcterms:modified>
</cp:coreProperties>
</file>